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4"/>
  </bookViews>
  <sheets>
    <sheet name="Naslovna" sheetId="1" r:id="rId1"/>
    <sheet name="Procjena vrijednosti" sheetId="2" r:id="rId2"/>
    <sheet name="Rekapitulacija" sheetId="3" r:id="rId3"/>
    <sheet name="Upute za popunj.troškovnika" sheetId="4" r:id="rId4"/>
    <sheet name="Troškovnik građ.-zanat. radova" sheetId="5" r:id="rId5"/>
  </sheets>
  <definedNames/>
  <calcPr fullCalcOnLoad="1"/>
</workbook>
</file>

<file path=xl/sharedStrings.xml><?xml version="1.0" encoding="utf-8"?>
<sst xmlns="http://schemas.openxmlformats.org/spreadsheetml/2006/main" count="160" uniqueCount="103">
  <si>
    <t xml:space="preserve">I. </t>
  </si>
  <si>
    <t>RADOVI RUŠENJA</t>
  </si>
  <si>
    <t xml:space="preserve">1. </t>
  </si>
  <si>
    <t>kom</t>
  </si>
  <si>
    <t xml:space="preserve">3. </t>
  </si>
  <si>
    <t>1.</t>
  </si>
  <si>
    <t>UKUPNO (kn) :</t>
  </si>
  <si>
    <t>PDV:</t>
  </si>
  <si>
    <t>SVEUKUPNO (kn):</t>
  </si>
  <si>
    <t>Napomena:</t>
  </si>
  <si>
    <t>UKUPNO - RADOVI RUŠENJA:</t>
  </si>
  <si>
    <t>STOLARSKI RADOVI</t>
  </si>
  <si>
    <t>Sve jedinične cijene radova moraju sadržavati dobavu i dovoz kompletnog potrebnog materijala,transport do mjesta ugradnje, kvalitetnu ugradnju uz svu potrebnu opremu (uključena potrebna skela), te čišćenje gradilišta i odvoz kompletnog šuta.</t>
  </si>
  <si>
    <t>REKAPITULACIJA</t>
  </si>
  <si>
    <t>ZIDARSKI I IZOLATERSKI RADOVI</t>
  </si>
  <si>
    <t>2.</t>
  </si>
  <si>
    <t>3.</t>
  </si>
  <si>
    <t>m'</t>
  </si>
  <si>
    <t>KAMENARSKI  RADOVI</t>
  </si>
  <si>
    <t>UKUPNO - KAMENARSKI RADOVI:</t>
  </si>
  <si>
    <t>Demontaža postojećih prozora te utovar i odvoz na deponij. Obračun po kom</t>
  </si>
  <si>
    <t xml:space="preserve">II. </t>
  </si>
  <si>
    <t>UKUPNO - STOLARSKI RADOVI:</t>
  </si>
  <si>
    <t>Obrada prozora u spoju zid-prozor tankoslojnim reparaturnim mortom. Zbog neravnina po potrebi ugraditi PUR pjenu.</t>
  </si>
  <si>
    <t>UKUPNO - ZIDARSKI I IZOLATERSKI RADOVI:</t>
  </si>
  <si>
    <t xml:space="preserve">llI. </t>
  </si>
  <si>
    <t xml:space="preserve">IV. </t>
  </si>
  <si>
    <t>Bojanje "špala" RŠ 50cm poludisperzívnom bijelom bojom uz djelomičnu doradu površine (impregnacija i gletanje). Obračun po m2</t>
  </si>
  <si>
    <t>Obrada "špale" prozora RŠ 50cm kao priprema za ugradnju aluminjske stolarije. Na očišćenu podlogu "špale" nanijeti premaz SN vezom.</t>
  </si>
  <si>
    <t xml:space="preserve">Dugi rat,   svibanj 2014. </t>
  </si>
  <si>
    <t xml:space="preserve">Unutarnja kamena klupica od poliranog kamena "Mosor" </t>
  </si>
  <si>
    <t>a)</t>
  </si>
  <si>
    <t>b)</t>
  </si>
  <si>
    <t>c)</t>
  </si>
  <si>
    <t>d)</t>
  </si>
  <si>
    <t>dim. 400 x 20 x 2 cm</t>
  </si>
  <si>
    <t>dim. 550 x 20 x 2 cm</t>
  </si>
  <si>
    <t>dim. 100 x 20 x 2 cm</t>
  </si>
  <si>
    <t>dim. 320 x 20 x 2 cm</t>
  </si>
  <si>
    <t>TROŠKOVNIK GRAĐEVINSKO-ZANATSKIH RADOVA NA IZMJENI VANJSKE STOLARIJE</t>
  </si>
  <si>
    <t>4.</t>
  </si>
  <si>
    <t>NATJEČAJNA DOKUMENTACIJA</t>
  </si>
  <si>
    <t>SVIBANJ, 2014. GODINE</t>
  </si>
  <si>
    <t>Kn bez PDV-a</t>
  </si>
  <si>
    <t>I.</t>
  </si>
  <si>
    <t>II.</t>
  </si>
  <si>
    <t>III.</t>
  </si>
  <si>
    <t>IV.</t>
  </si>
  <si>
    <t>V.</t>
  </si>
  <si>
    <t>SOBOSLIKARSKI RADOVI</t>
  </si>
  <si>
    <t>VI.</t>
  </si>
  <si>
    <t>UPUTE ZA POPUNJAVANJE TROŠKOVNIKA RADOVA:</t>
  </si>
  <si>
    <t>a) Jedinične cijene navedene u Troškovniku radova moraju biti iskazane bez obračunatog</t>
  </si>
  <si>
    <t>PDV-a; U cijenu ponude moraju biti uračunati svi troškovi i popusti, bez poreza na dodanu</t>
  </si>
  <si>
    <t>vrijednost, koji se iskazuje zasebno iza cijene ponude.</t>
  </si>
  <si>
    <t>b) Ponuditelj mora ispuniti sve stavke Troškovnika;</t>
  </si>
  <si>
    <t>c) U cijenu radova moraju biti uključeni svi troškovi rada i materijala (nabavu materijala,</t>
  </si>
  <si>
    <t>transport do gradilišta, skladištenje materijala i manipulaciju materijalom na gradilištu),</t>
  </si>
  <si>
    <t>radne skele, pripremu i izvođenje radova, svi posredni i neposredni troškovi za rad, materijal,</t>
  </si>
  <si>
    <t>transport, alat i građevinske strojeve, takse i sva ostala davanja te zavisni troškovi koje je</t>
  </si>
  <si>
    <t>izvođač obvezan izvršiti iz bilo kojeg razloga.</t>
  </si>
  <si>
    <t>d) U cijenu ponude moraju biti uračunati svi troškovi i popusti, bez poreza na dodanu</t>
  </si>
  <si>
    <t>e) Ponuditelji moraju na za to predviđenim praznim mjestima troškovnika, prema</t>
  </si>
  <si>
    <t>odgovarajućim stavkama, navesti podatke o proizvodu i tipu odgovarajućeg proizvoda koji</t>
  </si>
  <si>
    <t>nude. Kriteriji mjerodavni za ocjenu jednakovrijednosti navedeni su u opisu stavke i u tender</t>
  </si>
  <si>
    <t>dokumentaciji. Dokaz jednakovrijednosti mora podnijeti ponuditelj. Proizvodi koji su u</t>
  </si>
  <si>
    <t>dokumentaciji za nadmetanje (troškovniku) navedeni kao primjer smatraju se ponuđenima</t>
  </si>
  <si>
    <t>ako ponuditelj ne navede nikakve druge proizvode na za to predviđenom mjestu troškovnika</t>
  </si>
  <si>
    <t>predmeta nabave</t>
  </si>
  <si>
    <t>UKUPNO - SOBOSLIKARSKI RADOVI:</t>
  </si>
  <si>
    <t>dimenzije 5800x2800mm</t>
  </si>
  <si>
    <t>dimenzije 3200x2800mm</t>
  </si>
  <si>
    <t>dimenzije 4000x2800mm</t>
  </si>
  <si>
    <t>dimenzije 1000x2250mm</t>
  </si>
  <si>
    <t>e)</t>
  </si>
  <si>
    <t>Demontaža postojećih vrata dim 3400x3200mm te utovar i odvoz na deponij. Obračun po kom</t>
  </si>
  <si>
    <t>dimenzije 5700x2700mm</t>
  </si>
  <si>
    <t>5.</t>
  </si>
  <si>
    <t>6.</t>
  </si>
  <si>
    <t>Kameni prag od poliranog kamena "Mosor" dimenzija 340x30x3.</t>
  </si>
  <si>
    <t>BETONSKI  RADOVI</t>
  </si>
  <si>
    <t>UKUPNO - BETONSKI RADOVI:</t>
  </si>
  <si>
    <t>Čišćenje krune parapeta od ostataka cementnog maltera do čistog betona</t>
  </si>
  <si>
    <t>Premazivanje površine krune zida "SN" vezom kako bi se ostvarila kvalitetna prionjivost novog i starog betona. Prije početka betoniranja u oplatu uliti cementno mlijeko.</t>
  </si>
  <si>
    <t>Betoniranje zida od betona klase C35 dvostruko armiranog sa Q196 mrežom. Krunu armirati sa RA12 obuhvaćeno vilicama RA10 "U" oblika dužine 40cm.</t>
  </si>
  <si>
    <t xml:space="preserve">Investitor: Osnovna škola "Jesenice - Dugi Rat", Dugi rat
</t>
  </si>
  <si>
    <t>m2</t>
  </si>
  <si>
    <t>m3</t>
  </si>
  <si>
    <t>RADOVI NA IZMJENI VANJSKE STOLARIJE I ULAZNIH VRATA OSNOVNE ŠKOLE "JESENICE - DUGI RAT", DUGI RAT SA TROŠKOVNIKOM RADOVA</t>
  </si>
  <si>
    <t>Opis</t>
  </si>
  <si>
    <t>JM</t>
  </si>
  <si>
    <t>Količina</t>
  </si>
  <si>
    <t>Jed.cijena</t>
  </si>
  <si>
    <t>Ukupno</t>
  </si>
  <si>
    <t>REKAPITULACIJA RADOVA NA IZMJEN VANJSKE STOLARIJE I ULAZNIH VRATA OSNOVNE ŠKOLE "JESENICE - DUGI RAT", DUGI RAT</t>
  </si>
  <si>
    <t>Hidroizolaterska obrada na spoju zid-prozor u širini cca 15-20cm polimercementnom hidroizolacijom AQUALASTIK 5.0 u dvije ruke i završnom poliuretanskom hidroizolacijom AKWAGARD sa svom potrebnom zaštitom prozora i eventualnom upotrebom PU kita. Obračun po m'</t>
  </si>
  <si>
    <t>PROCIJENJENA VRIJEDNOST RADOVA PREMA PRILOŽENOM TROŠKOVNIKU  IZNOSI:</t>
  </si>
  <si>
    <t>Izrada, dobava i montaža prozora izrađenog od eloksiranog aluminijskog profila TERMO 50 NATUR boje s prekinutim termičkim mostom sa pripadajućim okovom. Ostakljenje: IZO 4+14+4 FLOAT. Zidarski otvor 5500 x 2800mm. Jedan otklopno-zaokretni prozor s četiri fiskna dijela i pet otklopnih prozora nadsvjetla(vidi shemu). Stavka obuhvaća aluminijsku vanjsku klupčicu.</t>
  </si>
  <si>
    <t>Izrada, dobava i montaža prozora izrađenog od eloksiranog aluminijskog profila TERMO 50 NATUR boje s prekinutim termičkim mostom sa pripadajućim okovom. Ostakljenje: IZO 4+14+4 FLOAT. Zidarski otvor 3200 x 2800mm. Dva otklopno-zaokretna prozora s dva fiskna prozora i pet otklopnih prozora nadsvjetla(vidi shemu). Stavka obuhvaća aluminijsku vanjsku klupčicu.</t>
  </si>
  <si>
    <t>Izrada, dobava i montaža prozora izrađenog od eloksiranog aluminijskog profila TERMO 50 NATUR boje s prekinutim termičkim mostom sa pripadajućim okovom. Ostakljenje: IZO 4+14+4 FLOAT. Zidarski otvor 4000 x 2800mm. Pet otklopnih prozora i pet otklopnih prozora nadsvjetla(vidi shemu). Stavka obuhvaća aluminijsku vanjsku klupčicu.</t>
  </si>
  <si>
    <t>Izrada, dobava i montaža prozora izrađenog od eloksiranog aluminijskog profila TERMO 50 NATUR boje s prekinutim termičkim mostom sa pripadajućim okovom. Ostakljenje: IZO 4+14+4 FLOAT. Zidarski otvor 1000 x 2250mm. Jedan otklopno-zaokretni prozor i jedan otklopni prozor(vidi shemu). Stavka obuhvaća aluminijsku vanjsku klupčicu.</t>
  </si>
  <si>
    <t>Izrada, dobava i montaža prozora izrađenog od eloksiranog aluminijskog profila TERMO 50 NATUR boje s prekinutim termičkim mostom sa pripadajućim okovom. Ostakljenje: IZO 4+14+4 FLOAT sigurnosno staklo. Zidarski otvor 5700 x 1920mm. Pet otklopnih prozora nadsvjetla(vidi shemu). Stavka obuhvaća aluminijsku vanjsku klupčicu.</t>
  </si>
  <si>
    <t>Izrada, dobava i montaža dvokrilnih vrata izrađenog od eloksiranog aluminijskog profila TERMO 50 NATUR boje s prekinutim termičkim mostom sa pripadajućim okovom. Ostakljenje: IZO 4+14+4 FLOAT. Zidarski otvor 3400 x 3200mm.(vidi shemu).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</si>
</sst>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6"/>
      <name val="Arial"/>
      <family val="2"/>
    </font>
    <font>
      <b/>
      <i/>
      <sz val="14"/>
      <color indexed="8"/>
      <name val="Calibri"/>
      <family val="2"/>
    </font>
    <font>
      <b/>
      <i/>
      <u val="single"/>
      <sz val="14"/>
      <name val="Calibri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 vertical="justify" wrapText="1"/>
    </xf>
    <xf numFmtId="4" fontId="9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center" wrapText="1"/>
    </xf>
    <xf numFmtId="0" fontId="0" fillId="0" borderId="0" xfId="0" applyAlignment="1">
      <alignment vertical="justify"/>
    </xf>
    <xf numFmtId="1" fontId="7" fillId="0" borderId="0" xfId="0" applyNumberFormat="1" applyFon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/>
      <protection/>
    </xf>
    <xf numFmtId="4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4" fontId="54" fillId="0" borderId="0" xfId="0" applyNumberFormat="1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4" fontId="49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0" fontId="46" fillId="0" borderId="0" xfId="0" applyFont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4" fontId="4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49" fillId="0" borderId="0" xfId="0" applyFont="1" applyAlignment="1" applyProtection="1">
      <alignment vertical="top"/>
      <protection/>
    </xf>
    <xf numFmtId="0" fontId="55" fillId="0" borderId="0" xfId="0" applyFont="1" applyAlignment="1" applyProtection="1">
      <alignment horizontal="right" vertical="top"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56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 locked="0"/>
    </xf>
    <xf numFmtId="4" fontId="46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49" fillId="0" borderId="0" xfId="0" applyNumberFormat="1" applyFont="1" applyAlignment="1" applyProtection="1">
      <alignment/>
      <protection locked="0"/>
    </xf>
    <xf numFmtId="4" fontId="4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top" wrapText="1"/>
      <protection/>
    </xf>
    <xf numFmtId="1" fontId="7" fillId="0" borderId="0" xfId="0" applyNumberFormat="1" applyFont="1" applyBorder="1" applyAlignment="1" applyProtection="1">
      <alignment horizontal="center" wrapText="1"/>
      <protection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8" fillId="0" borderId="0" xfId="0" applyFont="1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1</xdr:col>
      <xdr:colOff>1676400</xdr:colOff>
      <xdr:row>17</xdr:row>
      <xdr:rowOff>1238250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457825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2171700</xdr:colOff>
      <xdr:row>23</xdr:row>
      <xdr:rowOff>1219200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478000"/>
          <a:ext cx="2171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1543050</xdr:rowOff>
    </xdr:from>
    <xdr:to>
      <xdr:col>1</xdr:col>
      <xdr:colOff>1914525</xdr:colOff>
      <xdr:row>22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1363325"/>
          <a:ext cx="19145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19</xdr:row>
      <xdr:rowOff>95250</xdr:rowOff>
    </xdr:from>
    <xdr:to>
      <xdr:col>1</xdr:col>
      <xdr:colOff>2219325</xdr:colOff>
      <xdr:row>19</xdr:row>
      <xdr:rowOff>1247775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8524875"/>
          <a:ext cx="2085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25</xdr:row>
      <xdr:rowOff>95250</xdr:rowOff>
    </xdr:from>
    <xdr:to>
      <xdr:col>5</xdr:col>
      <xdr:colOff>152400</xdr:colOff>
      <xdr:row>27</xdr:row>
      <xdr:rowOff>9525</xdr:rowOff>
    </xdr:to>
    <xdr:pic>
      <xdr:nvPicPr>
        <xdr:cNvPr id="5" name="Slika 6" descr="Untitled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" y="17506950"/>
          <a:ext cx="4362450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419100</xdr:colOff>
      <xdr:row>31</xdr:row>
      <xdr:rowOff>19050</xdr:rowOff>
    </xdr:to>
    <xdr:pic>
      <xdr:nvPicPr>
        <xdr:cNvPr id="6" name="Slika 7" descr="Untitled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2755225"/>
          <a:ext cx="48482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1" customWidth="1"/>
  </cols>
  <sheetData>
    <row r="1" spans="1:9" ht="276" customHeight="1">
      <c r="A1" s="42" t="s">
        <v>88</v>
      </c>
      <c r="B1" s="42"/>
      <c r="C1" s="42"/>
      <c r="D1" s="42"/>
      <c r="E1" s="42"/>
      <c r="F1" s="42"/>
      <c r="G1" s="42"/>
      <c r="H1" s="42"/>
      <c r="I1" s="42"/>
    </row>
    <row r="8" ht="99.75" customHeight="1"/>
    <row r="9" spans="1:9" ht="18.75">
      <c r="A9" s="43" t="s">
        <v>41</v>
      </c>
      <c r="B9" s="43"/>
      <c r="C9" s="43"/>
      <c r="D9" s="43"/>
      <c r="E9" s="43"/>
      <c r="F9" s="43"/>
      <c r="G9" s="43"/>
      <c r="H9" s="43"/>
      <c r="I9" s="43"/>
    </row>
    <row r="13" spans="1:9" ht="15">
      <c r="A13" s="44" t="s">
        <v>42</v>
      </c>
      <c r="B13" s="44"/>
      <c r="C13" s="44"/>
      <c r="D13" s="44"/>
      <c r="E13" s="44"/>
      <c r="F13" s="44"/>
      <c r="G13" s="44"/>
      <c r="H13" s="44"/>
      <c r="I13" s="44"/>
    </row>
  </sheetData>
  <sheetProtection/>
  <mergeCells count="3">
    <mergeCell ref="A1:I1"/>
    <mergeCell ref="A9:I9"/>
    <mergeCell ref="A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140625" style="1" customWidth="1"/>
    <col min="2" max="2" width="41.421875" style="1" customWidth="1"/>
    <col min="3" max="3" width="9.28125" style="1" customWidth="1"/>
    <col min="4" max="4" width="14.57421875" style="1" customWidth="1"/>
    <col min="5" max="5" width="12.8515625" style="1" customWidth="1"/>
    <col min="6" max="16384" width="9.140625" style="1" customWidth="1"/>
  </cols>
  <sheetData>
    <row r="1" spans="1:5" ht="39" customHeight="1">
      <c r="A1" s="45" t="s">
        <v>96</v>
      </c>
      <c r="B1" s="45"/>
      <c r="C1" s="45"/>
      <c r="D1" s="45"/>
      <c r="E1" s="45"/>
    </row>
    <row r="2" spans="1:5" ht="18.75">
      <c r="A2" s="5"/>
      <c r="B2" s="6">
        <v>131000</v>
      </c>
      <c r="C2" s="46" t="s">
        <v>43</v>
      </c>
      <c r="D2" s="46"/>
      <c r="E2" s="7"/>
    </row>
    <row r="3" spans="1:5" ht="15">
      <c r="A3" s="8"/>
      <c r="B3" s="8"/>
      <c r="C3" s="8"/>
      <c r="D3" s="8"/>
      <c r="E3" s="8"/>
    </row>
    <row r="4" spans="1:5" ht="15">
      <c r="A4" s="8"/>
      <c r="B4" s="8"/>
      <c r="C4" s="8"/>
      <c r="D4" s="8"/>
      <c r="E4" s="8"/>
    </row>
    <row r="5" spans="1:5" ht="15">
      <c r="A5" s="8"/>
      <c r="B5" s="8"/>
      <c r="C5" s="8"/>
      <c r="D5" s="8"/>
      <c r="E5" s="8"/>
    </row>
    <row r="6" spans="1:5" ht="15">
      <c r="A6" s="8"/>
      <c r="B6" s="8"/>
      <c r="C6" s="8"/>
      <c r="D6" s="8"/>
      <c r="E6" s="8"/>
    </row>
    <row r="7" spans="1:5" ht="15">
      <c r="A7" s="8"/>
      <c r="B7" s="8"/>
      <c r="C7" s="8"/>
      <c r="D7" s="8"/>
      <c r="E7" s="8"/>
    </row>
    <row r="8" spans="1:5" ht="15">
      <c r="A8" s="8"/>
      <c r="B8" s="8"/>
      <c r="C8" s="8"/>
      <c r="D8" s="8"/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8"/>
      <c r="C10" s="8"/>
      <c r="D10" s="8"/>
      <c r="E10" s="8"/>
    </row>
    <row r="11" spans="1:5" ht="15">
      <c r="A11" s="8"/>
      <c r="B11" s="8"/>
      <c r="C11" s="8"/>
      <c r="D11" s="8"/>
      <c r="E11" s="8"/>
    </row>
    <row r="12" spans="1:5" ht="15">
      <c r="A12" s="8"/>
      <c r="B12" s="8"/>
      <c r="C12" s="8"/>
      <c r="D12" s="8"/>
      <c r="E12" s="8"/>
    </row>
    <row r="13" spans="1:5" ht="15">
      <c r="A13" s="8"/>
      <c r="B13" s="8"/>
      <c r="C13" s="8"/>
      <c r="D13" s="8"/>
      <c r="E13" s="8"/>
    </row>
    <row r="14" spans="1:5" ht="15">
      <c r="A14" s="8"/>
      <c r="B14" s="8"/>
      <c r="C14" s="8"/>
      <c r="D14" s="8"/>
      <c r="E14" s="8"/>
    </row>
  </sheetData>
  <sheetProtection password="ED72" sheet="1" objects="1" scenarios="1"/>
  <mergeCells count="2">
    <mergeCell ref="A1:E1"/>
    <mergeCell ref="C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.140625" style="1" customWidth="1"/>
    <col min="2" max="2" width="72.140625" style="1" customWidth="1"/>
    <col min="3" max="3" width="10.140625" style="4" customWidth="1"/>
    <col min="4" max="16384" width="9.140625" style="1" customWidth="1"/>
  </cols>
  <sheetData>
    <row r="1" spans="1:9" ht="235.5" customHeight="1">
      <c r="A1" s="42" t="s">
        <v>94</v>
      </c>
      <c r="B1" s="42"/>
      <c r="C1" s="42"/>
      <c r="D1" s="9"/>
      <c r="E1" s="9"/>
      <c r="F1" s="9"/>
      <c r="G1" s="9"/>
      <c r="H1" s="9"/>
      <c r="I1" s="9"/>
    </row>
    <row r="2" spans="1:2" ht="15">
      <c r="A2" s="10"/>
      <c r="B2" s="10"/>
    </row>
    <row r="3" spans="1:3" s="2" customFormat="1" ht="18.75">
      <c r="A3" s="2" t="s">
        <v>44</v>
      </c>
      <c r="B3" s="2" t="s">
        <v>1</v>
      </c>
      <c r="C3" s="11">
        <f>'Troškovnik građ.-zanat. radova'!F64</f>
        <v>0</v>
      </c>
    </row>
    <row r="4" spans="1:3" s="2" customFormat="1" ht="18.75">
      <c r="A4" s="2" t="s">
        <v>45</v>
      </c>
      <c r="B4" s="2" t="s">
        <v>11</v>
      </c>
      <c r="C4" s="11">
        <f>'Troškovnik građ.-zanat. radova'!F65</f>
        <v>0</v>
      </c>
    </row>
    <row r="5" spans="1:3" s="2" customFormat="1" ht="18.75">
      <c r="A5" s="2" t="s">
        <v>46</v>
      </c>
      <c r="B5" s="2" t="s">
        <v>14</v>
      </c>
      <c r="C5" s="11">
        <f>'Troškovnik građ.-zanat. radova'!F66</f>
        <v>0</v>
      </c>
    </row>
    <row r="6" spans="1:3" s="2" customFormat="1" ht="18.75">
      <c r="A6" s="2" t="s">
        <v>47</v>
      </c>
      <c r="B6" s="2" t="s">
        <v>49</v>
      </c>
      <c r="C6" s="11">
        <f>'Troškovnik građ.-zanat. radova'!F67</f>
        <v>0</v>
      </c>
    </row>
    <row r="7" spans="1:3" s="2" customFormat="1" ht="18.75">
      <c r="A7" s="2" t="s">
        <v>48</v>
      </c>
      <c r="B7" s="2" t="s">
        <v>18</v>
      </c>
      <c r="C7" s="11">
        <f>'Troškovnik građ.-zanat. radova'!F68</f>
        <v>0</v>
      </c>
    </row>
    <row r="8" spans="1:3" s="2" customFormat="1" ht="18.75">
      <c r="A8" s="2" t="s">
        <v>50</v>
      </c>
      <c r="B8" s="2" t="s">
        <v>80</v>
      </c>
      <c r="C8" s="11">
        <f>'Troškovnik građ.-zanat. radova'!F69</f>
        <v>0</v>
      </c>
    </row>
    <row r="9" spans="1:2" ht="18.75">
      <c r="A9" s="2"/>
      <c r="B9" s="2"/>
    </row>
    <row r="10" spans="2:3" s="12" customFormat="1" ht="21">
      <c r="B10" s="13" t="s">
        <v>6</v>
      </c>
      <c r="C10" s="14">
        <f>SUM(C3:C9)</f>
        <v>0</v>
      </c>
    </row>
    <row r="11" spans="2:3" s="12" customFormat="1" ht="21">
      <c r="B11" s="13" t="s">
        <v>7</v>
      </c>
      <c r="C11" s="14">
        <f>0.25*C10</f>
        <v>0</v>
      </c>
    </row>
    <row r="12" spans="2:3" s="12" customFormat="1" ht="21">
      <c r="B12" s="13" t="s">
        <v>8</v>
      </c>
      <c r="C12" s="14">
        <f>SUM(C10:C11)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6384" width="9.140625" style="1" customWidth="1"/>
  </cols>
  <sheetData>
    <row r="1" s="15" customFormat="1" ht="18.75">
      <c r="A1" s="2" t="s">
        <v>51</v>
      </c>
    </row>
    <row r="2" ht="15.75">
      <c r="A2" s="3"/>
    </row>
    <row r="3" ht="15.75">
      <c r="A3" s="16" t="s">
        <v>52</v>
      </c>
    </row>
    <row r="4" ht="15.75">
      <c r="A4" s="16" t="s">
        <v>53</v>
      </c>
    </row>
    <row r="5" ht="15.75">
      <c r="A5" s="16" t="s">
        <v>54</v>
      </c>
    </row>
    <row r="6" ht="15.75">
      <c r="A6" s="16" t="s">
        <v>55</v>
      </c>
    </row>
    <row r="7" ht="15.75">
      <c r="A7" s="16" t="s">
        <v>56</v>
      </c>
    </row>
    <row r="8" ht="15.75">
      <c r="A8" s="16" t="s">
        <v>57</v>
      </c>
    </row>
    <row r="9" ht="15.75">
      <c r="A9" s="16" t="s">
        <v>58</v>
      </c>
    </row>
    <row r="10" ht="15.75">
      <c r="A10" s="16" t="s">
        <v>59</v>
      </c>
    </row>
    <row r="11" ht="15.75">
      <c r="A11" s="16" t="s">
        <v>60</v>
      </c>
    </row>
    <row r="12" ht="15.75">
      <c r="A12" s="16" t="s">
        <v>61</v>
      </c>
    </row>
    <row r="13" ht="15.75">
      <c r="A13" s="16" t="s">
        <v>54</v>
      </c>
    </row>
    <row r="14" ht="15.75">
      <c r="A14" s="16" t="s">
        <v>62</v>
      </c>
    </row>
    <row r="15" ht="15.75">
      <c r="A15" s="16" t="s">
        <v>63</v>
      </c>
    </row>
    <row r="16" ht="15.75">
      <c r="A16" s="16" t="s">
        <v>64</v>
      </c>
    </row>
    <row r="17" ht="15.75">
      <c r="A17" s="16" t="s">
        <v>65</v>
      </c>
    </row>
    <row r="18" ht="15.75">
      <c r="A18" s="16" t="s">
        <v>66</v>
      </c>
    </row>
    <row r="19" ht="15.75">
      <c r="A19" s="16" t="s">
        <v>67</v>
      </c>
    </row>
    <row r="20" ht="15.75">
      <c r="A20" s="16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52">
      <selection activeCell="F73" sqref="F73"/>
    </sheetView>
  </sheetViews>
  <sheetFormatPr defaultColWidth="9.140625" defaultRowHeight="15"/>
  <cols>
    <col min="1" max="1" width="4.00390625" style="17" bestFit="1" customWidth="1"/>
    <col min="2" max="2" width="42.57421875" style="17" customWidth="1"/>
    <col min="3" max="3" width="4.8515625" style="17" bestFit="1" customWidth="1"/>
    <col min="4" max="4" width="8.7109375" style="21" bestFit="1" customWidth="1"/>
    <col min="5" max="5" width="10.28125" style="21" bestFit="1" customWidth="1"/>
    <col min="6" max="6" width="8.57421875" style="21" bestFit="1" customWidth="1"/>
    <col min="7" max="16384" width="9.140625" style="17" customWidth="1"/>
  </cols>
  <sheetData>
    <row r="1" spans="1:6" ht="36" customHeight="1">
      <c r="A1" s="48" t="s">
        <v>39</v>
      </c>
      <c r="B1" s="48"/>
      <c r="C1" s="48"/>
      <c r="D1" s="48"/>
      <c r="E1" s="48"/>
      <c r="F1" s="48"/>
    </row>
    <row r="2" spans="1:6" ht="18.75" customHeight="1">
      <c r="A2" s="47" t="s">
        <v>85</v>
      </c>
      <c r="B2" s="47"/>
      <c r="C2" s="47"/>
      <c r="D2" s="47"/>
      <c r="E2" s="47"/>
      <c r="F2" s="47"/>
    </row>
    <row r="3" ht="11.25" customHeight="1">
      <c r="B3" s="20"/>
    </row>
    <row r="4" spans="2:6" ht="15">
      <c r="B4" s="18" t="s">
        <v>89</v>
      </c>
      <c r="C4" s="18" t="s">
        <v>90</v>
      </c>
      <c r="D4" s="19" t="s">
        <v>91</v>
      </c>
      <c r="E4" s="19" t="s">
        <v>92</v>
      </c>
      <c r="F4" s="19" t="s">
        <v>93</v>
      </c>
    </row>
    <row r="5" ht="11.25" customHeight="1">
      <c r="B5" s="20"/>
    </row>
    <row r="6" spans="1:4" ht="15.75">
      <c r="A6" s="22" t="s">
        <v>0</v>
      </c>
      <c r="B6" s="22" t="s">
        <v>1</v>
      </c>
      <c r="C6" s="22"/>
      <c r="D6" s="23"/>
    </row>
    <row r="7" spans="1:6" s="25" customFormat="1" ht="30.75" customHeight="1">
      <c r="A7" s="24" t="s">
        <v>5</v>
      </c>
      <c r="B7" s="25" t="s">
        <v>20</v>
      </c>
      <c r="E7" s="26"/>
      <c r="F7" s="26"/>
    </row>
    <row r="8" spans="1:6" s="25" customFormat="1" ht="15">
      <c r="A8" s="24" t="s">
        <v>31</v>
      </c>
      <c r="B8" s="25" t="s">
        <v>70</v>
      </c>
      <c r="C8" s="25" t="s">
        <v>3</v>
      </c>
      <c r="D8" s="26">
        <v>2</v>
      </c>
      <c r="E8" s="36"/>
      <c r="F8" s="36">
        <f>D8*E8</f>
        <v>0</v>
      </c>
    </row>
    <row r="9" spans="1:6" s="25" customFormat="1" ht="15">
      <c r="A9" s="24" t="s">
        <v>32</v>
      </c>
      <c r="B9" s="25" t="s">
        <v>71</v>
      </c>
      <c r="C9" s="25" t="s">
        <v>3</v>
      </c>
      <c r="D9" s="26">
        <v>1</v>
      </c>
      <c r="E9" s="36"/>
      <c r="F9" s="36">
        <f>D9*E9</f>
        <v>0</v>
      </c>
    </row>
    <row r="10" spans="1:6" s="25" customFormat="1" ht="15">
      <c r="A10" s="24" t="s">
        <v>33</v>
      </c>
      <c r="B10" s="25" t="s">
        <v>72</v>
      </c>
      <c r="C10" s="25" t="s">
        <v>3</v>
      </c>
      <c r="D10" s="26">
        <v>1</v>
      </c>
      <c r="E10" s="36"/>
      <c r="F10" s="36">
        <f>D10*E10</f>
        <v>0</v>
      </c>
    </row>
    <row r="11" spans="1:6" s="25" customFormat="1" ht="15">
      <c r="A11" s="24" t="s">
        <v>34</v>
      </c>
      <c r="B11" s="25" t="s">
        <v>73</v>
      </c>
      <c r="C11" s="25" t="s">
        <v>3</v>
      </c>
      <c r="D11" s="26">
        <v>2</v>
      </c>
      <c r="E11" s="36"/>
      <c r="F11" s="36">
        <f>D11*E11</f>
        <v>0</v>
      </c>
    </row>
    <row r="12" spans="1:6" s="25" customFormat="1" ht="15">
      <c r="A12" s="24" t="s">
        <v>74</v>
      </c>
      <c r="B12" s="25" t="s">
        <v>76</v>
      </c>
      <c r="C12" s="25" t="s">
        <v>3</v>
      </c>
      <c r="D12" s="26">
        <v>1</v>
      </c>
      <c r="E12" s="36"/>
      <c r="F12" s="36">
        <f>D12*E12</f>
        <v>0</v>
      </c>
    </row>
    <row r="13" spans="1:6" s="25" customFormat="1" ht="30.75" customHeight="1">
      <c r="A13" s="24" t="s">
        <v>15</v>
      </c>
      <c r="B13" s="25" t="s">
        <v>75</v>
      </c>
      <c r="C13" s="25" t="s">
        <v>3</v>
      </c>
      <c r="D13" s="26">
        <v>1</v>
      </c>
      <c r="E13" s="36"/>
      <c r="F13" s="36">
        <f>D13*E13</f>
        <v>0</v>
      </c>
    </row>
    <row r="14" spans="1:6" s="28" customFormat="1" ht="15">
      <c r="A14" s="27"/>
      <c r="B14" s="28" t="s">
        <v>10</v>
      </c>
      <c r="D14" s="29"/>
      <c r="E14" s="37"/>
      <c r="F14" s="37">
        <f>SUM(F8:F13)</f>
        <v>0</v>
      </c>
    </row>
    <row r="15" spans="1:6" ht="15">
      <c r="A15" s="30"/>
      <c r="B15" s="28"/>
      <c r="E15" s="38"/>
      <c r="F15" s="38"/>
    </row>
    <row r="16" spans="1:6" ht="15.75">
      <c r="A16" s="22" t="s">
        <v>21</v>
      </c>
      <c r="B16" s="22" t="s">
        <v>11</v>
      </c>
      <c r="C16" s="22"/>
      <c r="D16" s="23"/>
      <c r="E16" s="38"/>
      <c r="F16" s="38"/>
    </row>
    <row r="17" spans="1:6" s="25" customFormat="1" ht="139.5" customHeight="1">
      <c r="A17" s="24" t="s">
        <v>5</v>
      </c>
      <c r="B17" s="25" t="s">
        <v>97</v>
      </c>
      <c r="C17" s="25" t="s">
        <v>3</v>
      </c>
      <c r="D17" s="26">
        <v>2</v>
      </c>
      <c r="E17" s="36"/>
      <c r="F17" s="36">
        <f aca="true" t="shared" si="0" ref="F17:F25">D17*E17</f>
        <v>0</v>
      </c>
    </row>
    <row r="18" spans="1:6" s="25" customFormat="1" ht="99" customHeight="1">
      <c r="A18" s="24"/>
      <c r="D18" s="26"/>
      <c r="E18" s="36"/>
      <c r="F18" s="36"/>
    </row>
    <row r="19" spans="1:6" s="25" customFormat="1" ht="135" customHeight="1">
      <c r="A19" s="24" t="s">
        <v>15</v>
      </c>
      <c r="B19" s="25" t="s">
        <v>98</v>
      </c>
      <c r="C19" s="25" t="s">
        <v>3</v>
      </c>
      <c r="D19" s="26">
        <v>1</v>
      </c>
      <c r="E19" s="36"/>
      <c r="F19" s="36">
        <f t="shared" si="0"/>
        <v>0</v>
      </c>
    </row>
    <row r="20" spans="1:6" s="25" customFormat="1" ht="109.5" customHeight="1">
      <c r="A20" s="24"/>
      <c r="D20" s="26"/>
      <c r="E20" s="36"/>
      <c r="F20" s="36"/>
    </row>
    <row r="21" spans="1:6" s="25" customFormat="1" ht="121.5" customHeight="1">
      <c r="A21" s="24" t="s">
        <v>16</v>
      </c>
      <c r="B21" s="25" t="s">
        <v>99</v>
      </c>
      <c r="C21" s="25" t="s">
        <v>3</v>
      </c>
      <c r="D21" s="26">
        <v>1</v>
      </c>
      <c r="E21" s="36"/>
      <c r="F21" s="36">
        <f t="shared" si="0"/>
        <v>0</v>
      </c>
    </row>
    <row r="22" spans="1:6" s="25" customFormat="1" ht="123.75" customHeight="1">
      <c r="A22" s="24"/>
      <c r="D22" s="26"/>
      <c r="E22" s="36"/>
      <c r="F22" s="36"/>
    </row>
    <row r="23" spans="1:6" s="25" customFormat="1" ht="121.5" customHeight="1">
      <c r="A23" s="24" t="s">
        <v>40</v>
      </c>
      <c r="B23" s="25" t="s">
        <v>100</v>
      </c>
      <c r="C23" s="25" t="s">
        <v>3</v>
      </c>
      <c r="D23" s="26">
        <v>2</v>
      </c>
      <c r="E23" s="36"/>
      <c r="F23" s="36">
        <f t="shared" si="0"/>
        <v>0</v>
      </c>
    </row>
    <row r="24" spans="1:6" s="25" customFormat="1" ht="108" customHeight="1">
      <c r="A24" s="24"/>
      <c r="D24" s="26"/>
      <c r="E24" s="36"/>
      <c r="F24" s="36"/>
    </row>
    <row r="25" spans="1:6" s="25" customFormat="1" ht="123" customHeight="1">
      <c r="A25" s="24" t="s">
        <v>77</v>
      </c>
      <c r="B25" s="41" t="s">
        <v>101</v>
      </c>
      <c r="C25" s="25" t="s">
        <v>3</v>
      </c>
      <c r="D25" s="26">
        <v>1</v>
      </c>
      <c r="E25" s="36"/>
      <c r="F25" s="36">
        <f t="shared" si="0"/>
        <v>0</v>
      </c>
    </row>
    <row r="26" spans="1:6" s="25" customFormat="1" ht="163.5" customHeight="1">
      <c r="A26" s="24"/>
      <c r="D26" s="26"/>
      <c r="E26" s="36"/>
      <c r="F26" s="36"/>
    </row>
    <row r="27" spans="1:6" s="25" customFormat="1" ht="165" customHeight="1">
      <c r="A27" s="24"/>
      <c r="D27" s="26"/>
      <c r="E27" s="36"/>
      <c r="F27" s="36"/>
    </row>
    <row r="28" spans="1:6" s="25" customFormat="1" ht="92.25" customHeight="1">
      <c r="A28" s="24" t="s">
        <v>78</v>
      </c>
      <c r="B28" s="41" t="s">
        <v>102</v>
      </c>
      <c r="C28" s="25" t="s">
        <v>3</v>
      </c>
      <c r="D28" s="26">
        <v>1</v>
      </c>
      <c r="E28" s="36"/>
      <c r="F28" s="36">
        <f>D28*E28</f>
        <v>0</v>
      </c>
    </row>
    <row r="29" spans="1:6" s="25" customFormat="1" ht="108" customHeight="1">
      <c r="A29" s="24"/>
      <c r="D29" s="26"/>
      <c r="E29" s="36"/>
      <c r="F29" s="36"/>
    </row>
    <row r="30" spans="1:6" s="25" customFormat="1" ht="108" customHeight="1">
      <c r="A30" s="24"/>
      <c r="D30" s="26"/>
      <c r="E30" s="36"/>
      <c r="F30" s="36"/>
    </row>
    <row r="31" spans="1:6" s="25" customFormat="1" ht="104.25" customHeight="1">
      <c r="A31" s="24"/>
      <c r="D31" s="26"/>
      <c r="E31" s="36"/>
      <c r="F31" s="36"/>
    </row>
    <row r="32" spans="1:6" s="28" customFormat="1" ht="15">
      <c r="A32" s="27"/>
      <c r="B32" s="28" t="s">
        <v>22</v>
      </c>
      <c r="D32" s="29"/>
      <c r="E32" s="37"/>
      <c r="F32" s="37">
        <f>SUM(F17:F31)</f>
        <v>0</v>
      </c>
    </row>
    <row r="33" spans="1:6" ht="9.75" customHeight="1">
      <c r="A33" s="30"/>
      <c r="B33" s="28"/>
      <c r="E33" s="38"/>
      <c r="F33" s="38"/>
    </row>
    <row r="34" spans="1:6" ht="15.75">
      <c r="A34" s="31" t="s">
        <v>25</v>
      </c>
      <c r="B34" s="22" t="s">
        <v>14</v>
      </c>
      <c r="C34" s="22"/>
      <c r="D34" s="23"/>
      <c r="E34" s="38"/>
      <c r="F34" s="38"/>
    </row>
    <row r="35" spans="1:6" ht="45">
      <c r="A35" s="32" t="s">
        <v>5</v>
      </c>
      <c r="B35" s="25" t="s">
        <v>28</v>
      </c>
      <c r="C35" s="17" t="s">
        <v>17</v>
      </c>
      <c r="D35" s="21">
        <f>(33.2+12+13.6+13)</f>
        <v>71.80000000000001</v>
      </c>
      <c r="E35" s="38"/>
      <c r="F35" s="36">
        <f>D35*E35</f>
        <v>0</v>
      </c>
    </row>
    <row r="36" spans="1:6" ht="45">
      <c r="A36" s="32" t="s">
        <v>15</v>
      </c>
      <c r="B36" s="25" t="s">
        <v>23</v>
      </c>
      <c r="C36" s="17" t="s">
        <v>17</v>
      </c>
      <c r="D36" s="21">
        <f>(33.2+12+13.6+13)</f>
        <v>71.80000000000001</v>
      </c>
      <c r="E36" s="38"/>
      <c r="F36" s="36">
        <f>D36*E36</f>
        <v>0</v>
      </c>
    </row>
    <row r="37" spans="1:6" ht="106.5" customHeight="1">
      <c r="A37" s="32" t="s">
        <v>16</v>
      </c>
      <c r="B37" s="25" t="s">
        <v>95</v>
      </c>
      <c r="C37" s="17" t="s">
        <v>17</v>
      </c>
      <c r="D37" s="21">
        <f>(33.2+12+13.6+13)</f>
        <v>71.80000000000001</v>
      </c>
      <c r="E37" s="38"/>
      <c r="F37" s="36">
        <f>D37*E37</f>
        <v>0</v>
      </c>
    </row>
    <row r="38" spans="1:6" s="28" customFormat="1" ht="15">
      <c r="A38" s="27"/>
      <c r="B38" s="28" t="s">
        <v>24</v>
      </c>
      <c r="D38" s="29"/>
      <c r="E38" s="37"/>
      <c r="F38" s="37">
        <f>SUM(F35:F37)</f>
        <v>0</v>
      </c>
    </row>
    <row r="39" spans="1:6" ht="9" customHeight="1">
      <c r="A39" s="27"/>
      <c r="B39" s="28"/>
      <c r="E39" s="38"/>
      <c r="F39" s="38"/>
    </row>
    <row r="40" spans="1:6" ht="15">
      <c r="A40" s="30"/>
      <c r="E40" s="38"/>
      <c r="F40" s="38"/>
    </row>
    <row r="41" spans="1:6" ht="15.75">
      <c r="A41" s="31" t="s">
        <v>26</v>
      </c>
      <c r="B41" s="22" t="s">
        <v>49</v>
      </c>
      <c r="C41" s="22"/>
      <c r="D41" s="23"/>
      <c r="E41" s="38"/>
      <c r="F41" s="38"/>
    </row>
    <row r="42" spans="1:6" ht="46.5" customHeight="1">
      <c r="A42" s="32" t="s">
        <v>2</v>
      </c>
      <c r="B42" s="25" t="s">
        <v>27</v>
      </c>
      <c r="C42" s="17" t="s">
        <v>17</v>
      </c>
      <c r="D42" s="21">
        <f>(33.2+12+13.6+13)</f>
        <v>71.80000000000001</v>
      </c>
      <c r="E42" s="38"/>
      <c r="F42" s="36">
        <f>D42*E42</f>
        <v>0</v>
      </c>
    </row>
    <row r="43" spans="1:6" s="28" customFormat="1" ht="15">
      <c r="A43" s="27"/>
      <c r="B43" s="28" t="s">
        <v>69</v>
      </c>
      <c r="D43" s="29"/>
      <c r="E43" s="37"/>
      <c r="F43" s="37">
        <f>SUM(F42)</f>
        <v>0</v>
      </c>
    </row>
    <row r="44" spans="1:6" ht="15">
      <c r="A44" s="30"/>
      <c r="B44" s="28"/>
      <c r="E44" s="38"/>
      <c r="F44" s="38"/>
    </row>
    <row r="45" spans="1:6" ht="15.75">
      <c r="A45" s="31" t="s">
        <v>48</v>
      </c>
      <c r="B45" s="22" t="s">
        <v>18</v>
      </c>
      <c r="C45" s="22"/>
      <c r="D45" s="23"/>
      <c r="E45" s="38"/>
      <c r="F45" s="38"/>
    </row>
    <row r="46" spans="1:6" ht="30">
      <c r="A46" s="32" t="s">
        <v>2</v>
      </c>
      <c r="B46" s="25" t="s">
        <v>30</v>
      </c>
      <c r="E46" s="38"/>
      <c r="F46" s="38"/>
    </row>
    <row r="47" spans="1:6" ht="15">
      <c r="A47" s="32" t="s">
        <v>31</v>
      </c>
      <c r="B47" s="25" t="s">
        <v>36</v>
      </c>
      <c r="C47" s="17" t="s">
        <v>3</v>
      </c>
      <c r="D47" s="21">
        <v>2</v>
      </c>
      <c r="E47" s="38"/>
      <c r="F47" s="36">
        <f>D47*E47</f>
        <v>0</v>
      </c>
    </row>
    <row r="48" spans="1:6" ht="15">
      <c r="A48" s="32" t="s">
        <v>32</v>
      </c>
      <c r="B48" s="25" t="s">
        <v>38</v>
      </c>
      <c r="C48" s="17" t="s">
        <v>3</v>
      </c>
      <c r="D48" s="21">
        <v>1</v>
      </c>
      <c r="E48" s="38"/>
      <c r="F48" s="36">
        <f>D48*E48</f>
        <v>0</v>
      </c>
    </row>
    <row r="49" spans="1:6" ht="15">
      <c r="A49" s="32" t="s">
        <v>33</v>
      </c>
      <c r="B49" s="25" t="s">
        <v>35</v>
      </c>
      <c r="C49" s="17" t="s">
        <v>3</v>
      </c>
      <c r="D49" s="21">
        <v>1</v>
      </c>
      <c r="E49" s="38"/>
      <c r="F49" s="36">
        <f>D49*E49</f>
        <v>0</v>
      </c>
    </row>
    <row r="50" spans="1:6" ht="15">
      <c r="A50" s="32" t="s">
        <v>34</v>
      </c>
      <c r="B50" s="25" t="s">
        <v>37</v>
      </c>
      <c r="C50" s="17" t="s">
        <v>3</v>
      </c>
      <c r="D50" s="21">
        <v>2</v>
      </c>
      <c r="E50" s="38"/>
      <c r="F50" s="36">
        <f>D50*E50</f>
        <v>0</v>
      </c>
    </row>
    <row r="51" spans="1:6" ht="30">
      <c r="A51" s="32" t="s">
        <v>15</v>
      </c>
      <c r="B51" s="25" t="s">
        <v>79</v>
      </c>
      <c r="C51" s="17" t="s">
        <v>3</v>
      </c>
      <c r="D51" s="21">
        <v>1</v>
      </c>
      <c r="E51" s="38"/>
      <c r="F51" s="36">
        <f>D51*E51</f>
        <v>0</v>
      </c>
    </row>
    <row r="52" spans="1:6" s="28" customFormat="1" ht="15">
      <c r="A52" s="27"/>
      <c r="B52" s="28" t="s">
        <v>19</v>
      </c>
      <c r="D52" s="29"/>
      <c r="E52" s="37"/>
      <c r="F52" s="37">
        <f>SUM(F47:F51)</f>
        <v>0</v>
      </c>
    </row>
    <row r="53" spans="1:6" ht="15">
      <c r="A53" s="30"/>
      <c r="B53" s="28"/>
      <c r="E53" s="38"/>
      <c r="F53" s="38"/>
    </row>
    <row r="54" spans="1:6" ht="15.75">
      <c r="A54" s="31" t="s">
        <v>50</v>
      </c>
      <c r="B54" s="22" t="s">
        <v>80</v>
      </c>
      <c r="C54" s="22"/>
      <c r="D54" s="23"/>
      <c r="E54" s="38"/>
      <c r="F54" s="38"/>
    </row>
    <row r="55" spans="1:6" ht="30">
      <c r="A55" s="32" t="s">
        <v>2</v>
      </c>
      <c r="B55" s="25" t="s">
        <v>82</v>
      </c>
      <c r="C55" s="17" t="s">
        <v>17</v>
      </c>
      <c r="D55" s="21">
        <v>5.6</v>
      </c>
      <c r="E55" s="38"/>
      <c r="F55" s="36">
        <f>D55*E55</f>
        <v>0</v>
      </c>
    </row>
    <row r="56" spans="1:6" ht="60.75" customHeight="1">
      <c r="A56" s="32" t="s">
        <v>15</v>
      </c>
      <c r="B56" s="25" t="s">
        <v>83</v>
      </c>
      <c r="C56" s="17" t="s">
        <v>86</v>
      </c>
      <c r="D56" s="21">
        <v>1.3</v>
      </c>
      <c r="E56" s="38"/>
      <c r="F56" s="36">
        <f>D56*E56</f>
        <v>0</v>
      </c>
    </row>
    <row r="57" spans="1:6" ht="60">
      <c r="A57" s="32" t="s">
        <v>4</v>
      </c>
      <c r="B57" s="25" t="s">
        <v>84</v>
      </c>
      <c r="C57" s="17" t="s">
        <v>87</v>
      </c>
      <c r="D57" s="21">
        <v>1.1</v>
      </c>
      <c r="E57" s="38"/>
      <c r="F57" s="36">
        <f>D57*E57</f>
        <v>0</v>
      </c>
    </row>
    <row r="58" spans="1:6" s="28" customFormat="1" ht="15">
      <c r="A58" s="27"/>
      <c r="B58" s="28" t="s">
        <v>81</v>
      </c>
      <c r="D58" s="29"/>
      <c r="E58" s="37"/>
      <c r="F58" s="37">
        <f>SUM(F55:F57)</f>
        <v>0</v>
      </c>
    </row>
    <row r="59" spans="1:6" ht="15">
      <c r="A59" s="30"/>
      <c r="B59" s="28"/>
      <c r="E59" s="38"/>
      <c r="F59" s="38"/>
    </row>
    <row r="60" spans="1:6" ht="15">
      <c r="A60" s="30"/>
      <c r="B60" s="28"/>
      <c r="E60" s="38"/>
      <c r="F60" s="38"/>
    </row>
    <row r="61" spans="1:6" ht="15">
      <c r="A61" s="30"/>
      <c r="B61" s="28"/>
      <c r="E61" s="38"/>
      <c r="F61" s="38"/>
    </row>
    <row r="62" spans="1:6" ht="18.75">
      <c r="A62" s="30"/>
      <c r="B62" s="20" t="s">
        <v>13</v>
      </c>
      <c r="E62" s="38"/>
      <c r="F62" s="38"/>
    </row>
    <row r="63" spans="5:6" ht="15">
      <c r="E63" s="38"/>
      <c r="F63" s="38"/>
    </row>
    <row r="64" spans="1:6" ht="15.75">
      <c r="A64" s="22" t="s">
        <v>44</v>
      </c>
      <c r="B64" s="22" t="s">
        <v>1</v>
      </c>
      <c r="C64" s="22"/>
      <c r="D64" s="23"/>
      <c r="E64" s="39"/>
      <c r="F64" s="39">
        <f>F14</f>
        <v>0</v>
      </c>
    </row>
    <row r="65" spans="1:6" ht="15.75">
      <c r="A65" s="22" t="s">
        <v>45</v>
      </c>
      <c r="B65" s="22" t="s">
        <v>11</v>
      </c>
      <c r="C65" s="22"/>
      <c r="D65" s="23"/>
      <c r="E65" s="39"/>
      <c r="F65" s="39">
        <f>F32</f>
        <v>0</v>
      </c>
    </row>
    <row r="66" spans="1:6" ht="15.75">
      <c r="A66" s="22" t="s">
        <v>46</v>
      </c>
      <c r="B66" s="22" t="s">
        <v>14</v>
      </c>
      <c r="C66" s="22"/>
      <c r="D66" s="23"/>
      <c r="E66" s="39"/>
      <c r="F66" s="39">
        <f>F38</f>
        <v>0</v>
      </c>
    </row>
    <row r="67" spans="1:6" ht="15.75">
      <c r="A67" s="22" t="s">
        <v>47</v>
      </c>
      <c r="B67" s="22" t="s">
        <v>49</v>
      </c>
      <c r="C67" s="22"/>
      <c r="D67" s="23"/>
      <c r="E67" s="39"/>
      <c r="F67" s="39">
        <f>F43</f>
        <v>0</v>
      </c>
    </row>
    <row r="68" spans="1:6" ht="15.75">
      <c r="A68" s="22" t="s">
        <v>48</v>
      </c>
      <c r="B68" s="22" t="s">
        <v>18</v>
      </c>
      <c r="C68" s="22"/>
      <c r="D68" s="23"/>
      <c r="E68" s="39"/>
      <c r="F68" s="39">
        <f>F52</f>
        <v>0</v>
      </c>
    </row>
    <row r="69" spans="1:6" ht="15.75">
      <c r="A69" s="22" t="s">
        <v>50</v>
      </c>
      <c r="B69" s="22" t="s">
        <v>80</v>
      </c>
      <c r="C69" s="22"/>
      <c r="D69" s="23"/>
      <c r="E69" s="39"/>
      <c r="F69" s="39">
        <f>F58</f>
        <v>0</v>
      </c>
    </row>
    <row r="70" spans="1:6" ht="15.75">
      <c r="A70" s="22"/>
      <c r="B70" s="22"/>
      <c r="E70" s="38"/>
      <c r="F70" s="38"/>
    </row>
    <row r="71" spans="1:6" ht="18.75">
      <c r="A71" s="20"/>
      <c r="B71" s="20" t="s">
        <v>6</v>
      </c>
      <c r="E71" s="38"/>
      <c r="F71" s="40">
        <f>SUM(F64:F70)</f>
        <v>0</v>
      </c>
    </row>
    <row r="72" spans="1:6" ht="18.75">
      <c r="A72" s="20"/>
      <c r="B72" s="20" t="s">
        <v>7</v>
      </c>
      <c r="E72" s="38"/>
      <c r="F72" s="40">
        <f>0.25*F71</f>
        <v>0</v>
      </c>
    </row>
    <row r="73" spans="1:6" ht="18.75">
      <c r="A73" s="20"/>
      <c r="B73" s="20" t="s">
        <v>8</v>
      </c>
      <c r="E73" s="38"/>
      <c r="F73" s="40">
        <f>SUM(F71:F72)</f>
        <v>0</v>
      </c>
    </row>
    <row r="74" spans="1:2" ht="18.75">
      <c r="A74" s="20"/>
      <c r="B74" s="20"/>
    </row>
    <row r="75" ht="15">
      <c r="B75" s="33" t="s">
        <v>9</v>
      </c>
    </row>
    <row r="76" spans="1:2" ht="65.25" customHeight="1">
      <c r="A76" s="34"/>
      <c r="B76" s="35" t="s">
        <v>12</v>
      </c>
    </row>
    <row r="78" ht="15">
      <c r="B78" s="28" t="s">
        <v>29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Ivan</cp:lastModifiedBy>
  <cp:lastPrinted>2014-06-06T13:28:11Z</cp:lastPrinted>
  <dcterms:created xsi:type="dcterms:W3CDTF">2014-05-16T10:58:21Z</dcterms:created>
  <dcterms:modified xsi:type="dcterms:W3CDTF">2014-06-11T06:54:45Z</dcterms:modified>
  <cp:category/>
  <cp:version/>
  <cp:contentType/>
  <cp:contentStatus/>
</cp:coreProperties>
</file>